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на 01.01.2016" sheetId="1" r:id="rId1"/>
  </sheets>
  <definedNames/>
  <calcPr fullCalcOnLoad="1"/>
</workbook>
</file>

<file path=xl/sharedStrings.xml><?xml version="1.0" encoding="utf-8"?>
<sst xmlns="http://schemas.openxmlformats.org/spreadsheetml/2006/main" count="219" uniqueCount="208">
  <si>
    <t>Программные направления деятельности</t>
  </si>
  <si>
    <t>00 0 0000</t>
  </si>
  <si>
    <t>Муниципальная программа "Энергоэфективность, развитие газоснабжения и энергетики в Дальнереченском городском округе" на 2014-2016 годы"</t>
  </si>
  <si>
    <t>01 0 0000</t>
  </si>
  <si>
    <t xml:space="preserve">Подпрограмма "Создание и развитие системы газоснабжения Дальнереченского городского округа на 2014-2016 годы" </t>
  </si>
  <si>
    <t>01 1 0000</t>
  </si>
  <si>
    <t xml:space="preserve">Проектирование, проведение ремонта и технического обслуживание газового оборудования в рамках подпрограммы "Создание и развитие системы газоснабжения Дальнереченского городского округа на 2014-2016 годы" </t>
  </si>
  <si>
    <t>01 1 2001</t>
  </si>
  <si>
    <t>Подпрограмма "Энергосбережение и повышение энергетической эффективности Дальнереченского  городского округа" на 2014-2016 годы</t>
  </si>
  <si>
    <t>01 2 0000</t>
  </si>
  <si>
    <t>Учет энергетических ресурсов в муниципальном жилом фонде в рамках подпрограммы "Энергосбережение и повышение энергетической эффективности Дальнереченского  городского округа" на 2014-2016 годы</t>
  </si>
  <si>
    <t>01 2 2002</t>
  </si>
  <si>
    <t>Модернизация, реконструкция, капитальный ремонт объектов теплоснабжения и электроснабжения в рамках подпрограммы "Энергосбережение и повышение энергетической эффективности Дальнереченского  городского округа" на 2014-2016 годы</t>
  </si>
  <si>
    <t>01 2 2003</t>
  </si>
  <si>
    <t>Субсидии на мероприятия по энергосбережению и повышению энергетической эффективности систем коммунальной инфраструктуры Приморского края</t>
  </si>
  <si>
    <t>01 2 9227</t>
  </si>
  <si>
    <t xml:space="preserve">Муниципальная программа "Развитие транспортного комплекса на территории Дальнереченского городского округа" на 2013-2017 годы" </t>
  </si>
  <si>
    <t>02 0 0000</t>
  </si>
  <si>
    <t>Подпрограмма "Развитие дорожной отрасли на территории Дальнереченского городского округа" на 2013-2017 годы</t>
  </si>
  <si>
    <t>02 1 0000</t>
  </si>
  <si>
    <t xml:space="preserve">Проектирование, строительство, реконстуркция  и текущее содержание автомобильных дорог общего пользования местного значения  за счет средств дорожного фонда Дальнереченского городского округа </t>
  </si>
  <si>
    <t>02 1 2004</t>
  </si>
  <si>
    <t xml:space="preserve">Проектирование,строительство подъездных автомобильных дорог, проездов к земельным участкам, предоставляемым на бесплатной основе гражданам, имеющим трех и более детей, и гражданам, имеющим двух детей, а также молодым семьям </t>
  </si>
  <si>
    <t>02 1 2049</t>
  </si>
  <si>
    <t>02 1 9238</t>
  </si>
  <si>
    <t xml:space="preserve">Отдельные мероприятия в рамках муниципальной программы "Развитие транспортного комплекса на территории Дальнереченского городского округа" на 2013-2017 годы" </t>
  </si>
  <si>
    <t>02 9 0000</t>
  </si>
  <si>
    <t xml:space="preserve">Финансовая поддержка в форме субсидий предприятиям и организациям оказывающим пассажирские перевозки населению </t>
  </si>
  <si>
    <t>02 9 2047</t>
  </si>
  <si>
    <t>Муниципальная программа "Экономическое развитие Дальнереченского городского округа" на 2014-2016 годы</t>
  </si>
  <si>
    <t>03 0 0000</t>
  </si>
  <si>
    <t>Подпрограмма "Развитие малого и среднего предпринимательства на территории Дальнереченского городского округа" на 2014-2016 годы</t>
  </si>
  <si>
    <t>03 1 0000</t>
  </si>
  <si>
    <t>Финансовая поддержка в форме субсидий организациям малого и среднего бизнеса и проведение мероприятий в рамках подпрограммы "Развитие малого и среднего предпринимательства на территории Дальнереченского городского округа" на 2014-2016 годы</t>
  </si>
  <si>
    <t>03 1 2005</t>
  </si>
  <si>
    <t>Субсидии из федерального бюджета бюджетам МО ПК на поддержку муниципальных программ развития малого и среднего предпринимательства</t>
  </si>
  <si>
    <t>03 1 5064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</si>
  <si>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</si>
  <si>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03 1 9230</t>
  </si>
  <si>
    <t>Муниципальная программа "Обеспечение доступным жильем и качественными услугами ЖКХ населения Дальнереченского городского округа" на 2014-2017 годы</t>
  </si>
  <si>
    <t>04 0 0000</t>
  </si>
  <si>
    <t>Подпрограмма "Обеспечение жильем молодых семей Дальнереченского городского округа" на 2014-2017 годы</t>
  </si>
  <si>
    <t>04 1 0000</t>
  </si>
  <si>
    <t>Субсидии физическим лицам в рамках подпрограммы "Обеспечение жильем молодых семей Дальнереченского городского округа" на 2014-2017 годы</t>
  </si>
  <si>
    <t>04 1 2006</t>
  </si>
  <si>
    <t>Субсидии из федерального бюджета в рамках подпрограммы "Обеспечение жильем молодых семей"</t>
  </si>
  <si>
    <t>04 1 5020</t>
  </si>
  <si>
    <t>Субсидии из краевого бюджета бюджетам МО  Приморского края на социальные выплаты молодым семьям для приобретения (строительства)  жилья эконом-класса</t>
  </si>
  <si>
    <t>04 1 9216</t>
  </si>
  <si>
    <t>Подпрограмма "Чистая вода Дальнереченского городского округа" на 2014-2017 годы</t>
  </si>
  <si>
    <t>04 2 0000</t>
  </si>
  <si>
    <t xml:space="preserve">Мероприятия по обеспечению населения качественной питьевой водой из источников водоснабжения на территории Дальнереченского городского округа </t>
  </si>
  <si>
    <t>04 2 2007</t>
  </si>
  <si>
    <t xml:space="preserve">Подпрограмма "Проведение капитального ремонта многоквартирных домов в Дальнереченском городском округе" </t>
  </si>
  <si>
    <t>04 3 0000</t>
  </si>
  <si>
    <t xml:space="preserve">Проведение капитального ремонта муниципального жилищного фонда на условиях софинансирования </t>
  </si>
  <si>
    <t>04 3 2008</t>
  </si>
  <si>
    <t xml:space="preserve">Проведение капитального ремонта  муниципального жилищного фонда </t>
  </si>
  <si>
    <t>04 3 2009</t>
  </si>
  <si>
    <t xml:space="preserve">Подпрограмма "Переселение граждан из аварийного жилищного фонда в Дальнереченском городском округе" </t>
  </si>
  <si>
    <t>04 4 0000</t>
  </si>
  <si>
    <t>Бюджетные инвестиции в объекты муниципальной собственности в рамках подпрограммы "Переселение граждан из аварийного жилищного фонда в Дальнереченском городском округе" за счет средств Фонда</t>
  </si>
  <si>
    <t>04 4 9503</t>
  </si>
  <si>
    <t>Бюджетные инвестиции в объекты муниципальной собственности в рамках подпрограммы "Переселение граждан из аварийного жилищного фонда в Дальнереченском городском округе" за счет средств краевого бюджета</t>
  </si>
  <si>
    <t>04 4 9603</t>
  </si>
  <si>
    <t>Бюджетные инвестиции в объекты муниципальной собственности в рамках подпрограммы "Переселение граждан из аварийного жилищного фонда в Дальнереченском городском округе" за счет средств местного бюджета</t>
  </si>
  <si>
    <t>Подпрограмма "Стимулирование развития жилищного строительства на территории ДГО на 2014-2017 годы"</t>
  </si>
  <si>
    <t>04 5 0000</t>
  </si>
  <si>
    <t xml:space="preserve">Разработка и утверждение ПСД и(или) строительство инженерной инфраструктуры (в том числе подключение (тех присоединение) к границам земельных  участков, предоставляемых на бесплатной основе гражданам, имеющим трех и более детей </t>
  </si>
  <si>
    <t>04 5 2050</t>
  </si>
  <si>
    <t>Мероприятия в рамках муниципальной программы  "Обеспечение доступным жильем и качественными услугами ЖКХ населения Дальнереченского городского округа" на 2014-2017 годы</t>
  </si>
  <si>
    <t>04 9 0000</t>
  </si>
  <si>
    <t xml:space="preserve">Субсидии юридическим лицам на проведение капитального ремонта многоквартирных домов на территории Дальнереченского городского округа </t>
  </si>
  <si>
    <t>04 9 2011</t>
  </si>
  <si>
    <t>04 9 9208</t>
  </si>
  <si>
    <t>Финансовая поддержка в форме субсидий для формирования благоприятных условий способствующих созданию и деятельности ТСЖ на территории ДГО</t>
  </si>
  <si>
    <t>04 9 2012</t>
  </si>
  <si>
    <t>Капитальный ремонт многоквартирных домов за счет средств, поступивших от гос корпорации Фонд содействия реформированию ЖКХ</t>
  </si>
  <si>
    <t>04 9 9501</t>
  </si>
  <si>
    <t>Капитальный ремонт многоквартирных домов за счет средств краевого бюджета</t>
  </si>
  <si>
    <t>04 9 9601</t>
  </si>
  <si>
    <t>Муниципальная программа "Развитие образования Дальнереченского городского округа" на 2014-2016 годы</t>
  </si>
  <si>
    <t>05 0 0000</t>
  </si>
  <si>
    <t>Подпрограмма "Развитие системы дошкольного образования Дальнереченского городского округа"</t>
  </si>
  <si>
    <t>05 1 0000</t>
  </si>
  <si>
    <t>Субсидии на строительство (реконструкцию) зданий (в том числе проектно-изыскательские работы)</t>
  </si>
  <si>
    <t>05 1 2013</t>
  </si>
  <si>
    <t xml:space="preserve">Расходы на обеспечение деятельности (оказание услуг, выполнение работ) муниципальных учреждений </t>
  </si>
  <si>
    <t>05 1 2014</t>
  </si>
  <si>
    <t>Субсидии на проведение капитального и текущего ремонта, благоустройство территорий  учреждений, организацию безопасности учреждений</t>
  </si>
  <si>
    <t>05 1 2015</t>
  </si>
  <si>
    <t xml:space="preserve">Субсидии муниципальным  учреждениям Дальнереченского городского округа на модернизацию материально-технической базы </t>
  </si>
  <si>
    <t>05 1 2016</t>
  </si>
  <si>
    <t>Кредиторская задолженность прошлых лет</t>
  </si>
  <si>
    <t>05 1 2046</t>
  </si>
  <si>
    <t>Субсидии на реализацию мероприятий по модернизации региональных систем дошкольного образования</t>
  </si>
  <si>
    <t>05 1 5059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</si>
  <si>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</si>
  <si>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05 1 9307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</si>
  <si>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</si>
  <si>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05 1 9309</t>
  </si>
  <si>
    <t xml:space="preserve">Подпрограмма "Развитие системы общего образования Дальнереченского городского округа" </t>
  </si>
  <si>
    <t>05 2 0000</t>
  </si>
  <si>
    <t>05 2 2014</t>
  </si>
  <si>
    <t>05 2 2015</t>
  </si>
  <si>
    <t>Мероприятия по поддержке одаренных детей</t>
  </si>
  <si>
    <t>05 2 2017</t>
  </si>
  <si>
    <t xml:space="preserve">Мероприятия  по противодействию распространения наркотиков </t>
  </si>
  <si>
    <t>05 2 2018</t>
  </si>
  <si>
    <t>Мероприятия  по профилактике экстремизма и терроризма, профилактике правонарушений и борьбе с преступностью</t>
  </si>
  <si>
    <t>05 2 2019</t>
  </si>
  <si>
    <t>05 2 2046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</si>
  <si>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</si>
  <si>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05 2 9234</t>
  </si>
  <si>
    <t>Субвенции на обеспечение обучающихся в младших классах (1-4 включительно) бесплатным питанием</t>
  </si>
  <si>
    <t>05 2 9305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</si>
  <si>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</si>
  <si>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05 2 9306</t>
  </si>
  <si>
    <t xml:space="preserve">Подпрограмма "Развитие системы дополнительного образования, отдыха, оздоровления и занятости детей и подростков Дальнереченского городского округа" </t>
  </si>
  <si>
    <t>05 3 0000</t>
  </si>
  <si>
    <t>05 3 2014</t>
  </si>
  <si>
    <t>Субсидии на организацию и обеспечение оздоровления, отдыха и занятости детей и подростков</t>
  </si>
  <si>
    <t>05 3 2020</t>
  </si>
  <si>
    <t xml:space="preserve">Мероприятия по патриотическому воспитанию граждан на территории Дальнереченского городского округа </t>
  </si>
  <si>
    <t>05 3 2021</t>
  </si>
  <si>
    <t xml:space="preserve">Мероприятия для детей и молодежи </t>
  </si>
  <si>
    <t>05 3 2022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</si>
  <si>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</si>
  <si>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05 3 9308</t>
  </si>
  <si>
    <t>Мероприятия в рамках муниципальной программы "Развитие образования Дальнереченского городского округа" на 2014-2016 годы</t>
  </si>
  <si>
    <t>05 9 0000</t>
  </si>
  <si>
    <t xml:space="preserve">Расходы на обеспечение деятельности (оказание услуг, выполнение работ) централизованных бухгалтерий </t>
  </si>
  <si>
    <t>05 9 2024</t>
  </si>
  <si>
    <t>Муниципальная программа "Развитие культуры на территории Дальнереченского городского округа" на 2014-2016 годы</t>
  </si>
  <si>
    <t>06 0 0000</t>
  </si>
  <si>
    <t>Мероприятия в рамках муниципальной программы  "Развитие культуры на территории Дальнереченского городского округа" на 2014-2016 годы</t>
  </si>
  <si>
    <t>06 9 0000</t>
  </si>
  <si>
    <t>06 9 2014</t>
  </si>
  <si>
    <t>Расходы на обеспечение деятельности (оказание услуг, выполнение работ) муниципальных учреждений (подраздел 0702)</t>
  </si>
  <si>
    <t>Расходы на обеспечение деятельности (оказание услуг, выполнение работ) муниципальных учреждений (подраздел 0801)</t>
  </si>
  <si>
    <t>06 9 2021</t>
  </si>
  <si>
    <t>Расходы на обеспечение деятельности (оказание услуг, выполнение работ) централизованных бухгалтерий в рамках отдельных мероприятий</t>
  </si>
  <si>
    <t>06 9 2024</t>
  </si>
  <si>
    <t>Расходы на обеспечение деятельности (оказание услуг, выполнение работ) централизованной библиотечной системы</t>
  </si>
  <si>
    <t>06 9 2034</t>
  </si>
  <si>
    <t>Социальная адаптация инвалидов, вовлечение их в общественно-культурную и спортивную жизнь</t>
  </si>
  <si>
    <t>06 9 2038</t>
  </si>
  <si>
    <t>Муниципальная программа "Развитие физической культуры и спорта Дальнереченского городского округа" на 2014-2017 годы</t>
  </si>
  <si>
    <t>07 0 0000</t>
  </si>
  <si>
    <t>Подпрограмма "Развитие массовой физической культуры и спорта в Дальнереченском городском округе"</t>
  </si>
  <si>
    <t>07 1 0000</t>
  </si>
  <si>
    <t>Строительство, реконструкция и ремонт объектов спорта</t>
  </si>
  <si>
    <t>07 1 2025</t>
  </si>
  <si>
    <t>Субсидии бюджетам муниципальных образований  Приморского края на  обеспечение сертификации объектов спорта муниципальной собствености</t>
  </si>
  <si>
    <t>07 1 9237</t>
  </si>
  <si>
    <t>Подпрограмма "Подготовка спортивного резерва в Дальнереченском городском округе"</t>
  </si>
  <si>
    <t>07 2 0000</t>
  </si>
  <si>
    <t>Мероприятия в области физической культуры и спорта, приобретение спортивного инвентаря</t>
  </si>
  <si>
    <t>07 2 2026</t>
  </si>
  <si>
    <t>Мероприятия в рамках муниципальной программы "Развитие физической культуры и спорта Дальнереченского городского округа" на 2014-2017 годы</t>
  </si>
  <si>
    <t>07 9 0000</t>
  </si>
  <si>
    <t>07 9 2038</t>
  </si>
  <si>
    <t>Муниципальная программа "Информационное общество" на 2014-2016 годы</t>
  </si>
  <si>
    <t>08 0 0000</t>
  </si>
  <si>
    <t>Мероприятия в рамках муниципальной программы  "Информационное общество" на 2014-2016 годы</t>
  </si>
  <si>
    <t>08 9 0000</t>
  </si>
  <si>
    <t>Расходы на обеспечение деятельности (оказание услуг, выполнение работ) муниципальных учреждений (подраздел 0113)</t>
  </si>
  <si>
    <t>08 9 2014</t>
  </si>
  <si>
    <t>Расходы на обеспечение деятельности (оказание услуг, выполнение работ) муниципальных учреждений (подраздел 1202)</t>
  </si>
  <si>
    <t>Субсидии на мероприятия по программно-техническому обслуживанию  доступа к сети Интернет</t>
  </si>
  <si>
    <t>08 9 2023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</si>
  <si>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</si>
  <si>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08 9 9222</t>
  </si>
  <si>
    <t>из них</t>
  </si>
  <si>
    <t>средства федерального бюджета</t>
  </si>
  <si>
    <t>средства краевого бюджета</t>
  </si>
  <si>
    <t>средства местного бюджета</t>
  </si>
  <si>
    <t>Субсидии из краевого бюджета бюджетам муниципальных образований Приморского края на финансовую поддержку управляющих организаций, ТСЖ либо жилищных кооперативов, или иных специализированных потребительских кооперативов, регионального оператора при проведе</t>
  </si>
  <si>
    <t>Взносы на капитальный ремонт общего имущества в многоквартирном доме в расчете на один квадратный метр общей площади жилого (нежилого) помещения в многоквартирном доме</t>
  </si>
  <si>
    <t>04 9 2051</t>
  </si>
  <si>
    <t>06 9 2018</t>
  </si>
  <si>
    <t>06 9 2019</t>
  </si>
  <si>
    <t>Мероприятия для детей и молодежи</t>
  </si>
  <si>
    <t>06 9 2022</t>
  </si>
  <si>
    <t>08 9 2052</t>
  </si>
  <si>
    <t>Отдельные мероприятия, расходы на приобретение муниципальными учреждениями особо ценного движимого имущества</t>
  </si>
  <si>
    <t>субсидии бюджетам муниципальных образований Приморского края  на капитальный ремонт и ремонт автомобильных дорог общего пользования населенных пунктов за счет дорожного фонда Приморского края</t>
  </si>
  <si>
    <t>02 1 9239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</si>
  <si>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</si>
  <si>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06 9 5144</t>
  </si>
  <si>
    <t>Иные межбюджетные трансферты на создание и развитие сети многофункциональных центров предоставления государственных  и муниципальных услуг</t>
  </si>
  <si>
    <t>08 9 5392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</si>
  <si>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</si>
  <si>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08 9 9207</t>
  </si>
  <si>
    <t>Субсидии из краевого бюджета на мероприятия по созданию многофункциональных центров предоставления государственных и муниципальных услуг</t>
  </si>
  <si>
    <t>08 9 9218</t>
  </si>
  <si>
    <t>субсидии бюджетам МО на проектирование, строительство подъездных автодорог,проездов к земельным участкам,предоставленным (предоставляемым) на бесплатной основе гражданам, имеющим трех и более детей,и гражданам, имеющим двух детей, а также молодым семьям,за счет дорожного фонда Приморского края</t>
  </si>
  <si>
    <t>в тыс. руб.</t>
  </si>
  <si>
    <t>05 1 9202</t>
  </si>
  <si>
    <t>Субсидии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</si>
  <si>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06 9 5146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</si>
  <si>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</si>
  <si>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% исполнения</t>
  </si>
  <si>
    <t>Показатели выполнения муниципальных программ Дальнереченского городского округа за 2015 год</t>
  </si>
  <si>
    <t>Наименование муниципальной программы</t>
  </si>
  <si>
    <t>Целевая статья</t>
  </si>
  <si>
    <t>План на 2015 г</t>
  </si>
  <si>
    <t>Исполнено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</si>
</sst>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6.75390625" style="0" customWidth="1"/>
    <col min="2" max="2" width="12.75390625" style="0" customWidth="1"/>
    <col min="3" max="3" width="14.875" style="0" customWidth="1"/>
    <col min="4" max="4" width="15.625" style="0" customWidth="1"/>
    <col min="5" max="5" width="11.625" style="0" bestFit="1" customWidth="1"/>
    <col min="6" max="6" width="9.625" style="0" bestFit="1" customWidth="1"/>
    <col min="7" max="7" width="12.25390625" style="0" customWidth="1"/>
    <col min="8" max="9" width="10.125" style="0" bestFit="1" customWidth="1"/>
  </cols>
  <sheetData>
    <row r="1" ht="12.75">
      <c r="A1" t="s">
        <v>203</v>
      </c>
    </row>
    <row r="3" ht="12.75">
      <c r="D3" t="s">
        <v>197</v>
      </c>
    </row>
    <row r="4" spans="1:7" ht="25.5">
      <c r="A4" s="12" t="s">
        <v>204</v>
      </c>
      <c r="B4" s="13" t="s">
        <v>205</v>
      </c>
      <c r="C4" s="13" t="s">
        <v>206</v>
      </c>
      <c r="D4" s="13" t="s">
        <v>207</v>
      </c>
      <c r="E4" s="7" t="s">
        <v>202</v>
      </c>
      <c r="F4" s="2"/>
      <c r="G4" s="2"/>
    </row>
    <row r="5" spans="1:7" ht="28.5" customHeight="1">
      <c r="A5" s="9" t="s">
        <v>0</v>
      </c>
      <c r="B5" s="10" t="s">
        <v>1</v>
      </c>
      <c r="C5" s="11">
        <f>C6+C13+C21+C26+C49+C78+C91+C99</f>
        <v>433099.91000000003</v>
      </c>
      <c r="D5" s="11">
        <f>D6+D13+D21+D26+D49+D78+D91+D99</f>
        <v>406283.12000000005</v>
      </c>
      <c r="E5" s="20">
        <f>D5/C5*100</f>
        <v>93.80817465420392</v>
      </c>
      <c r="F5" s="2"/>
      <c r="G5" s="2"/>
    </row>
    <row r="6" spans="1:11" ht="63.75">
      <c r="A6" s="5" t="s">
        <v>2</v>
      </c>
      <c r="B6" s="6" t="s">
        <v>3</v>
      </c>
      <c r="C6" s="17">
        <f>C7+C9</f>
        <v>107.23</v>
      </c>
      <c r="D6" s="17">
        <f>D7+D9</f>
        <v>0</v>
      </c>
      <c r="E6" s="20">
        <f aca="true" t="shared" si="0" ref="E6:E69">D6/C6*100</f>
        <v>0</v>
      </c>
      <c r="H6" s="1"/>
      <c r="I6" s="1"/>
      <c r="J6" s="1"/>
      <c r="K6" s="1"/>
    </row>
    <row r="7" spans="1:5" ht="38.25">
      <c r="A7" s="7" t="s">
        <v>4</v>
      </c>
      <c r="B7" s="8" t="s">
        <v>5</v>
      </c>
      <c r="C7" s="16">
        <f>C8</f>
        <v>107.23</v>
      </c>
      <c r="D7" s="16">
        <f>D8</f>
        <v>0</v>
      </c>
      <c r="E7" s="20">
        <f t="shared" si="0"/>
        <v>0</v>
      </c>
    </row>
    <row r="8" spans="1:5" ht="67.5" customHeight="1">
      <c r="A8" s="7" t="s">
        <v>6</v>
      </c>
      <c r="B8" s="18" t="s">
        <v>7</v>
      </c>
      <c r="C8" s="16">
        <v>107.23</v>
      </c>
      <c r="D8" s="16">
        <v>0</v>
      </c>
      <c r="E8" s="20">
        <f t="shared" si="0"/>
        <v>0</v>
      </c>
    </row>
    <row r="9" spans="1:5" ht="38.25">
      <c r="A9" s="7" t="s">
        <v>8</v>
      </c>
      <c r="B9" s="8" t="s">
        <v>9</v>
      </c>
      <c r="C9" s="16">
        <f>C10+C11+C12</f>
        <v>0</v>
      </c>
      <c r="D9" s="16">
        <f>D10+D11+D12</f>
        <v>0</v>
      </c>
      <c r="E9" s="20" t="e">
        <f t="shared" si="0"/>
        <v>#DIV/0!</v>
      </c>
    </row>
    <row r="10" spans="1:5" ht="63.75">
      <c r="A10" s="7" t="s">
        <v>10</v>
      </c>
      <c r="B10" s="8" t="s">
        <v>11</v>
      </c>
      <c r="C10" s="16">
        <v>0</v>
      </c>
      <c r="D10" s="16">
        <v>0</v>
      </c>
      <c r="E10" s="20" t="e">
        <f t="shared" si="0"/>
        <v>#DIV/0!</v>
      </c>
    </row>
    <row r="11" spans="1:5" ht="76.5">
      <c r="A11" s="7" t="s">
        <v>12</v>
      </c>
      <c r="B11" s="8" t="s">
        <v>13</v>
      </c>
      <c r="C11" s="16">
        <v>0</v>
      </c>
      <c r="D11" s="16">
        <v>0</v>
      </c>
      <c r="E11" s="20" t="e">
        <f t="shared" si="0"/>
        <v>#DIV/0!</v>
      </c>
    </row>
    <row r="12" spans="1:5" ht="38.25">
      <c r="A12" s="7" t="s">
        <v>14</v>
      </c>
      <c r="B12" s="8" t="s">
        <v>15</v>
      </c>
      <c r="C12" s="16">
        <v>0</v>
      </c>
      <c r="D12" s="16">
        <v>0</v>
      </c>
      <c r="E12" s="20" t="e">
        <f t="shared" si="0"/>
        <v>#DIV/0!</v>
      </c>
    </row>
    <row r="13" spans="1:5" ht="51">
      <c r="A13" s="5" t="s">
        <v>16</v>
      </c>
      <c r="B13" s="6" t="s">
        <v>17</v>
      </c>
      <c r="C13" s="17">
        <f>C14+C19</f>
        <v>18428.87</v>
      </c>
      <c r="D13" s="17">
        <f>D14+D19</f>
        <v>11657.039999999999</v>
      </c>
      <c r="E13" s="20">
        <f t="shared" si="0"/>
        <v>63.25423099734275</v>
      </c>
    </row>
    <row r="14" spans="1:5" ht="38.25">
      <c r="A14" s="7" t="s">
        <v>18</v>
      </c>
      <c r="B14" s="8" t="s">
        <v>19</v>
      </c>
      <c r="C14" s="16">
        <f>C15+C16+C17+C18</f>
        <v>18378.87</v>
      </c>
      <c r="D14" s="16">
        <f>D15+D16+D17+D18</f>
        <v>11611.099999999999</v>
      </c>
      <c r="E14" s="20">
        <f t="shared" si="0"/>
        <v>63.176354150173545</v>
      </c>
    </row>
    <row r="15" spans="1:5" ht="63.75">
      <c r="A15" s="7" t="s">
        <v>20</v>
      </c>
      <c r="B15" s="8" t="s">
        <v>21</v>
      </c>
      <c r="C15" s="16">
        <v>14589.66</v>
      </c>
      <c r="D15" s="16">
        <v>11061.89</v>
      </c>
      <c r="E15" s="20">
        <f t="shared" si="0"/>
        <v>75.82006708860932</v>
      </c>
    </row>
    <row r="16" spans="1:5" ht="76.5">
      <c r="A16" s="7" t="s">
        <v>22</v>
      </c>
      <c r="B16" s="8" t="s">
        <v>23</v>
      </c>
      <c r="C16" s="16">
        <v>549.21</v>
      </c>
      <c r="D16" s="16">
        <v>549.21</v>
      </c>
      <c r="E16" s="20">
        <f t="shared" si="0"/>
        <v>100</v>
      </c>
    </row>
    <row r="17" spans="1:5" ht="93.75" customHeight="1">
      <c r="A17" s="7" t="s">
        <v>196</v>
      </c>
      <c r="B17" s="8" t="s">
        <v>24</v>
      </c>
      <c r="C17" s="16">
        <v>3240</v>
      </c>
      <c r="D17" s="16">
        <v>0</v>
      </c>
      <c r="E17" s="20">
        <f t="shared" si="0"/>
        <v>0</v>
      </c>
    </row>
    <row r="18" spans="1:5" ht="63.75">
      <c r="A18" s="7" t="s">
        <v>186</v>
      </c>
      <c r="B18" s="8" t="s">
        <v>187</v>
      </c>
      <c r="C18" s="16">
        <v>0</v>
      </c>
      <c r="D18" s="16">
        <v>0</v>
      </c>
      <c r="E18" s="20" t="e">
        <f t="shared" si="0"/>
        <v>#DIV/0!</v>
      </c>
    </row>
    <row r="19" spans="1:5" ht="51">
      <c r="A19" s="7" t="s">
        <v>25</v>
      </c>
      <c r="B19" s="8" t="s">
        <v>26</v>
      </c>
      <c r="C19" s="16">
        <f>C20</f>
        <v>50</v>
      </c>
      <c r="D19" s="16">
        <f>D20</f>
        <v>45.94</v>
      </c>
      <c r="E19" s="20">
        <f t="shared" si="0"/>
        <v>91.88</v>
      </c>
    </row>
    <row r="20" spans="1:5" ht="38.25">
      <c r="A20" s="7" t="s">
        <v>27</v>
      </c>
      <c r="B20" s="8" t="s">
        <v>28</v>
      </c>
      <c r="C20" s="16">
        <v>50</v>
      </c>
      <c r="D20" s="16">
        <v>45.94</v>
      </c>
      <c r="E20" s="20">
        <f t="shared" si="0"/>
        <v>91.88</v>
      </c>
    </row>
    <row r="21" spans="1:5" ht="38.25">
      <c r="A21" s="5" t="s">
        <v>29</v>
      </c>
      <c r="B21" s="6" t="s">
        <v>30</v>
      </c>
      <c r="C21" s="17">
        <f>C22</f>
        <v>2250</v>
      </c>
      <c r="D21" s="17">
        <f>D22</f>
        <v>2250</v>
      </c>
      <c r="E21" s="20">
        <f t="shared" si="0"/>
        <v>100</v>
      </c>
    </row>
    <row r="22" spans="1:5" ht="51">
      <c r="A22" s="7" t="s">
        <v>31</v>
      </c>
      <c r="B22" s="8" t="s">
        <v>32</v>
      </c>
      <c r="C22" s="16">
        <f>C23+C24+C25</f>
        <v>2250</v>
      </c>
      <c r="D22" s="16">
        <f>D23+D24+D25</f>
        <v>2250</v>
      </c>
      <c r="E22" s="20">
        <f t="shared" si="0"/>
        <v>100</v>
      </c>
    </row>
    <row r="23" spans="1:5" ht="89.25">
      <c r="A23" s="7" t="s">
        <v>33</v>
      </c>
      <c r="B23" s="8" t="s">
        <v>34</v>
      </c>
      <c r="C23" s="16">
        <v>250</v>
      </c>
      <c r="D23" s="16">
        <v>250</v>
      </c>
      <c r="E23" s="20">
        <f t="shared" si="0"/>
        <v>100</v>
      </c>
    </row>
    <row r="24" spans="1:5" ht="38.25">
      <c r="A24" s="7" t="s">
        <v>35</v>
      </c>
      <c r="B24" s="8" t="s">
        <v>36</v>
      </c>
      <c r="C24" s="16">
        <v>1835.98</v>
      </c>
      <c r="D24" s="16">
        <v>1835.98</v>
      </c>
      <c r="E24" s="20">
        <f t="shared" si="0"/>
        <v>100</v>
      </c>
    </row>
    <row r="25" spans="1:5" ht="51">
      <c r="A25" s="7" t="s">
        <v>37</v>
      </c>
      <c r="B25" s="8" t="s">
        <v>38</v>
      </c>
      <c r="C25" s="16">
        <v>164.02</v>
      </c>
      <c r="D25" s="16">
        <v>164.02</v>
      </c>
      <c r="E25" s="20">
        <f t="shared" si="0"/>
        <v>100</v>
      </c>
    </row>
    <row r="26" spans="1:5" ht="51">
      <c r="A26" s="5" t="s">
        <v>39</v>
      </c>
      <c r="B26" s="6" t="s">
        <v>40</v>
      </c>
      <c r="C26" s="17">
        <f>C27+C31+C33+C36+C40+C42</f>
        <v>16214.39</v>
      </c>
      <c r="D26" s="17">
        <f>D27+D31+D33+D36+D40+D42</f>
        <v>13271.34</v>
      </c>
      <c r="E26" s="20">
        <f t="shared" si="0"/>
        <v>81.84914757816976</v>
      </c>
    </row>
    <row r="27" spans="1:5" ht="38.25">
      <c r="A27" s="7" t="s">
        <v>41</v>
      </c>
      <c r="B27" s="8" t="s">
        <v>42</v>
      </c>
      <c r="C27" s="16">
        <f>C28+C29+C30</f>
        <v>3162.88</v>
      </c>
      <c r="D27" s="16">
        <f>D28+D29+D30</f>
        <v>2547.88</v>
      </c>
      <c r="E27" s="20">
        <f t="shared" si="0"/>
        <v>80.55569607446378</v>
      </c>
    </row>
    <row r="28" spans="1:5" ht="51">
      <c r="A28" s="7" t="s">
        <v>43</v>
      </c>
      <c r="B28" s="8" t="s">
        <v>44</v>
      </c>
      <c r="C28" s="16">
        <v>645.3</v>
      </c>
      <c r="D28" s="16">
        <v>519.83</v>
      </c>
      <c r="E28" s="20">
        <f t="shared" si="0"/>
        <v>80.55633038896637</v>
      </c>
    </row>
    <row r="29" spans="1:5" ht="38.25">
      <c r="A29" s="7" t="s">
        <v>45</v>
      </c>
      <c r="B29" s="8" t="s">
        <v>46</v>
      </c>
      <c r="C29" s="16">
        <v>1077.81</v>
      </c>
      <c r="D29" s="16">
        <v>868.24</v>
      </c>
      <c r="E29" s="20">
        <f t="shared" si="0"/>
        <v>80.55594214193597</v>
      </c>
    </row>
    <row r="30" spans="1:5" ht="51">
      <c r="A30" s="7" t="s">
        <v>47</v>
      </c>
      <c r="B30" s="8" t="s">
        <v>48</v>
      </c>
      <c r="C30" s="16">
        <v>1439.77</v>
      </c>
      <c r="D30" s="16">
        <v>1159.81</v>
      </c>
      <c r="E30" s="20">
        <f t="shared" si="0"/>
        <v>80.55522757107038</v>
      </c>
    </row>
    <row r="31" spans="1:5" ht="25.5">
      <c r="A31" s="7" t="s">
        <v>49</v>
      </c>
      <c r="B31" s="8" t="s">
        <v>50</v>
      </c>
      <c r="C31" s="16">
        <f>C32</f>
        <v>0</v>
      </c>
      <c r="D31" s="16">
        <f>D32</f>
        <v>0</v>
      </c>
      <c r="E31" s="20" t="e">
        <f t="shared" si="0"/>
        <v>#DIV/0!</v>
      </c>
    </row>
    <row r="32" spans="1:5" ht="51">
      <c r="A32" s="7" t="s">
        <v>51</v>
      </c>
      <c r="B32" s="8" t="s">
        <v>52</v>
      </c>
      <c r="C32" s="16">
        <v>0</v>
      </c>
      <c r="D32" s="16">
        <v>0</v>
      </c>
      <c r="E32" s="20" t="e">
        <f t="shared" si="0"/>
        <v>#DIV/0!</v>
      </c>
    </row>
    <row r="33" spans="1:5" ht="38.25">
      <c r="A33" s="7" t="s">
        <v>53</v>
      </c>
      <c r="B33" s="8" t="s">
        <v>54</v>
      </c>
      <c r="C33" s="16">
        <f>C34+C35</f>
        <v>11051.51</v>
      </c>
      <c r="D33" s="16">
        <f>D34+D35</f>
        <v>9873.46</v>
      </c>
      <c r="E33" s="20">
        <f t="shared" si="0"/>
        <v>89.34037068237734</v>
      </c>
    </row>
    <row r="34" spans="1:5" ht="25.5">
      <c r="A34" s="7" t="s">
        <v>55</v>
      </c>
      <c r="B34" s="8" t="s">
        <v>56</v>
      </c>
      <c r="C34" s="16">
        <v>0</v>
      </c>
      <c r="D34" s="16">
        <v>0</v>
      </c>
      <c r="E34" s="20" t="e">
        <f t="shared" si="0"/>
        <v>#DIV/0!</v>
      </c>
    </row>
    <row r="35" spans="1:5" ht="25.5">
      <c r="A35" s="7" t="s">
        <v>57</v>
      </c>
      <c r="B35" s="8" t="s">
        <v>58</v>
      </c>
      <c r="C35" s="16">
        <v>11051.51</v>
      </c>
      <c r="D35" s="16">
        <v>9873.46</v>
      </c>
      <c r="E35" s="20">
        <f t="shared" si="0"/>
        <v>89.34037068237734</v>
      </c>
    </row>
    <row r="36" spans="1:5" ht="38.25">
      <c r="A36" s="7" t="s">
        <v>59</v>
      </c>
      <c r="B36" s="8" t="s">
        <v>60</v>
      </c>
      <c r="C36" s="16">
        <f>C37+C38+C39</f>
        <v>0</v>
      </c>
      <c r="D36" s="16">
        <f>D37+D38+D39</f>
        <v>0</v>
      </c>
      <c r="E36" s="20" t="e">
        <f t="shared" si="0"/>
        <v>#DIV/0!</v>
      </c>
    </row>
    <row r="37" spans="1:5" ht="63.75">
      <c r="A37" s="7" t="s">
        <v>61</v>
      </c>
      <c r="B37" s="8" t="s">
        <v>62</v>
      </c>
      <c r="C37" s="16">
        <v>0</v>
      </c>
      <c r="D37" s="16">
        <v>0</v>
      </c>
      <c r="E37" s="20" t="e">
        <f t="shared" si="0"/>
        <v>#DIV/0!</v>
      </c>
    </row>
    <row r="38" spans="1:5" ht="63.75">
      <c r="A38" s="7" t="s">
        <v>63</v>
      </c>
      <c r="B38" s="8" t="s">
        <v>64</v>
      </c>
      <c r="C38" s="16">
        <v>0</v>
      </c>
      <c r="D38" s="16">
        <v>0</v>
      </c>
      <c r="E38" s="20" t="e">
        <f t="shared" si="0"/>
        <v>#DIV/0!</v>
      </c>
    </row>
    <row r="39" spans="1:5" ht="63.75">
      <c r="A39" s="7" t="s">
        <v>65</v>
      </c>
      <c r="B39" s="8" t="s">
        <v>64</v>
      </c>
      <c r="C39" s="16">
        <v>0</v>
      </c>
      <c r="D39" s="16">
        <v>0</v>
      </c>
      <c r="E39" s="20" t="e">
        <f t="shared" si="0"/>
        <v>#DIV/0!</v>
      </c>
    </row>
    <row r="40" spans="1:5" ht="38.25">
      <c r="A40" s="7" t="s">
        <v>66</v>
      </c>
      <c r="B40" s="8" t="s">
        <v>67</v>
      </c>
      <c r="C40" s="16">
        <f>C41</f>
        <v>0</v>
      </c>
      <c r="D40" s="16">
        <f>D41</f>
        <v>0</v>
      </c>
      <c r="E40" s="20" t="e">
        <f t="shared" si="0"/>
        <v>#DIV/0!</v>
      </c>
    </row>
    <row r="41" spans="1:5" ht="76.5">
      <c r="A41" s="7" t="s">
        <v>68</v>
      </c>
      <c r="B41" s="8" t="s">
        <v>69</v>
      </c>
      <c r="C41" s="16">
        <v>0</v>
      </c>
      <c r="D41" s="16">
        <v>0</v>
      </c>
      <c r="E41" s="20" t="e">
        <f t="shared" si="0"/>
        <v>#DIV/0!</v>
      </c>
    </row>
    <row r="42" spans="1:5" ht="63.75">
      <c r="A42" s="7" t="s">
        <v>70</v>
      </c>
      <c r="B42" s="8" t="s">
        <v>71</v>
      </c>
      <c r="C42" s="16">
        <f>C43+C44+C45+C46+C47+C48</f>
        <v>2000</v>
      </c>
      <c r="D42" s="16">
        <f>D43+D44+D45+D46+D47+D48</f>
        <v>850</v>
      </c>
      <c r="E42" s="20">
        <f t="shared" si="0"/>
        <v>42.5</v>
      </c>
    </row>
    <row r="43" spans="1:5" ht="38.25">
      <c r="A43" s="7" t="s">
        <v>72</v>
      </c>
      <c r="B43" s="8" t="s">
        <v>73</v>
      </c>
      <c r="C43" s="16">
        <v>0</v>
      </c>
      <c r="D43" s="16">
        <v>0</v>
      </c>
      <c r="E43" s="20" t="e">
        <f t="shared" si="0"/>
        <v>#DIV/0!</v>
      </c>
    </row>
    <row r="44" spans="1:5" ht="89.25">
      <c r="A44" s="7" t="s">
        <v>177</v>
      </c>
      <c r="B44" s="8" t="s">
        <v>74</v>
      </c>
      <c r="C44" s="16">
        <v>0</v>
      </c>
      <c r="D44" s="16">
        <v>0</v>
      </c>
      <c r="E44" s="20" t="e">
        <f t="shared" si="0"/>
        <v>#DIV/0!</v>
      </c>
    </row>
    <row r="45" spans="1:5" ht="51">
      <c r="A45" s="7" t="s">
        <v>75</v>
      </c>
      <c r="B45" s="8" t="s">
        <v>76</v>
      </c>
      <c r="C45" s="16">
        <v>0</v>
      </c>
      <c r="D45" s="16">
        <v>0</v>
      </c>
      <c r="E45" s="20" t="e">
        <f t="shared" si="0"/>
        <v>#DIV/0!</v>
      </c>
    </row>
    <row r="46" spans="1:5" ht="38.25">
      <c r="A46" s="7" t="s">
        <v>77</v>
      </c>
      <c r="B46" s="8" t="s">
        <v>78</v>
      </c>
      <c r="C46" s="16">
        <v>0</v>
      </c>
      <c r="D46" s="16">
        <v>0</v>
      </c>
      <c r="E46" s="20" t="e">
        <f t="shared" si="0"/>
        <v>#DIV/0!</v>
      </c>
    </row>
    <row r="47" spans="1:5" ht="25.5">
      <c r="A47" s="7" t="s">
        <v>79</v>
      </c>
      <c r="B47" s="8" t="s">
        <v>80</v>
      </c>
      <c r="C47" s="16">
        <v>0</v>
      </c>
      <c r="D47" s="16">
        <v>0</v>
      </c>
      <c r="E47" s="20" t="e">
        <f t="shared" si="0"/>
        <v>#DIV/0!</v>
      </c>
    </row>
    <row r="48" spans="1:5" ht="51">
      <c r="A48" s="7" t="s">
        <v>178</v>
      </c>
      <c r="B48" s="8" t="s">
        <v>179</v>
      </c>
      <c r="C48" s="16">
        <v>2000</v>
      </c>
      <c r="D48" s="16">
        <v>850</v>
      </c>
      <c r="E48" s="20">
        <f t="shared" si="0"/>
        <v>42.5</v>
      </c>
    </row>
    <row r="49" spans="1:5" ht="38.25">
      <c r="A49" s="5" t="s">
        <v>81</v>
      </c>
      <c r="B49" s="6" t="s">
        <v>82</v>
      </c>
      <c r="C49" s="17">
        <f>C50+C60+C70+C76</f>
        <v>331929.51</v>
      </c>
      <c r="D49" s="17">
        <f>D50+D60+D70+D76</f>
        <v>317967.53</v>
      </c>
      <c r="E49" s="20">
        <f t="shared" si="0"/>
        <v>95.79369125691778</v>
      </c>
    </row>
    <row r="50" spans="1:5" ht="25.5">
      <c r="A50" s="7" t="s">
        <v>83</v>
      </c>
      <c r="B50" s="8" t="s">
        <v>84</v>
      </c>
      <c r="C50" s="16">
        <f>C51+C52+C53+C54+C55+C56+C58+C59+C57</f>
        <v>128218.94</v>
      </c>
      <c r="D50" s="16">
        <f>D51+D52+D53+D54+D55+D56+D58+D59+D57</f>
        <v>118681.73000000003</v>
      </c>
      <c r="E50" s="20">
        <f t="shared" si="0"/>
        <v>92.56177753458267</v>
      </c>
    </row>
    <row r="51" spans="1:5" ht="38.25">
      <c r="A51" s="7" t="s">
        <v>85</v>
      </c>
      <c r="B51" s="8" t="s">
        <v>86</v>
      </c>
      <c r="C51" s="16">
        <v>6178.76</v>
      </c>
      <c r="D51" s="16">
        <v>5444.97</v>
      </c>
      <c r="E51" s="20">
        <f t="shared" si="0"/>
        <v>88.12399251629776</v>
      </c>
    </row>
    <row r="52" spans="1:5" ht="38.25">
      <c r="A52" s="7" t="s">
        <v>87</v>
      </c>
      <c r="B52" s="8" t="s">
        <v>88</v>
      </c>
      <c r="C52" s="16">
        <v>46805.71</v>
      </c>
      <c r="D52" s="16">
        <v>42737.64</v>
      </c>
      <c r="E52" s="20">
        <f t="shared" si="0"/>
        <v>91.30860315974269</v>
      </c>
    </row>
    <row r="53" spans="1:5" ht="38.25">
      <c r="A53" s="7" t="s">
        <v>89</v>
      </c>
      <c r="B53" s="8" t="s">
        <v>90</v>
      </c>
      <c r="C53" s="16">
        <v>30</v>
      </c>
      <c r="D53" s="16">
        <v>30</v>
      </c>
      <c r="E53" s="20">
        <f t="shared" si="0"/>
        <v>100</v>
      </c>
    </row>
    <row r="54" spans="1:5" ht="38.25" hidden="1">
      <c r="A54" s="7" t="s">
        <v>91</v>
      </c>
      <c r="B54" s="8" t="s">
        <v>92</v>
      </c>
      <c r="C54" s="16">
        <v>0</v>
      </c>
      <c r="D54" s="16">
        <v>0</v>
      </c>
      <c r="E54" s="20" t="e">
        <f t="shared" si="0"/>
        <v>#DIV/0!</v>
      </c>
    </row>
    <row r="55" spans="1:5" ht="12.75">
      <c r="A55" s="7" t="s">
        <v>93</v>
      </c>
      <c r="B55" s="8" t="s">
        <v>94</v>
      </c>
      <c r="C55" s="16">
        <v>0</v>
      </c>
      <c r="D55" s="16">
        <v>0</v>
      </c>
      <c r="E55" s="20" t="e">
        <f t="shared" si="0"/>
        <v>#DIV/0!</v>
      </c>
    </row>
    <row r="56" spans="1:5" ht="38.25">
      <c r="A56" s="7" t="s">
        <v>95</v>
      </c>
      <c r="B56" s="8" t="s">
        <v>96</v>
      </c>
      <c r="C56" s="16">
        <v>13095.47</v>
      </c>
      <c r="D56" s="16">
        <v>9657.12</v>
      </c>
      <c r="E56" s="20">
        <f t="shared" si="0"/>
        <v>73.74397406125937</v>
      </c>
    </row>
    <row r="57" spans="1:5" ht="63.75">
      <c r="A57" s="7" t="s">
        <v>199</v>
      </c>
      <c r="B57" s="8" t="s">
        <v>198</v>
      </c>
      <c r="C57" s="16">
        <v>5000</v>
      </c>
      <c r="D57" s="16">
        <v>4674.77</v>
      </c>
      <c r="E57" s="20">
        <f t="shared" si="0"/>
        <v>93.4954</v>
      </c>
    </row>
    <row r="58" spans="1:5" ht="63.75">
      <c r="A58" s="7" t="s">
        <v>97</v>
      </c>
      <c r="B58" s="8" t="s">
        <v>98</v>
      </c>
      <c r="C58" s="16">
        <v>52164</v>
      </c>
      <c r="D58" s="16">
        <v>51829.66</v>
      </c>
      <c r="E58" s="20">
        <f t="shared" si="0"/>
        <v>99.3590598880454</v>
      </c>
    </row>
    <row r="59" spans="1:5" ht="63.75">
      <c r="A59" s="7" t="s">
        <v>99</v>
      </c>
      <c r="B59" s="8" t="s">
        <v>100</v>
      </c>
      <c r="C59" s="16">
        <v>4945</v>
      </c>
      <c r="D59" s="16">
        <v>4307.57</v>
      </c>
      <c r="E59" s="20">
        <f t="shared" si="0"/>
        <v>87.10960566228513</v>
      </c>
    </row>
    <row r="60" spans="1:5" ht="25.5">
      <c r="A60" s="7" t="s">
        <v>101</v>
      </c>
      <c r="B60" s="8" t="s">
        <v>102</v>
      </c>
      <c r="C60" s="16">
        <f>C61+C62+C63+C64+C65+C66+C67+C68+C69</f>
        <v>172115.91</v>
      </c>
      <c r="D60" s="16">
        <f>D61+D62+D63+D64+D65+D66+D67+D68+D69</f>
        <v>168912.23</v>
      </c>
      <c r="E60" s="20">
        <f t="shared" si="0"/>
        <v>98.13864970414414</v>
      </c>
    </row>
    <row r="61" spans="1:5" ht="38.25">
      <c r="A61" s="7" t="s">
        <v>87</v>
      </c>
      <c r="B61" s="8" t="s">
        <v>103</v>
      </c>
      <c r="C61" s="16">
        <v>40741.77</v>
      </c>
      <c r="D61" s="16">
        <v>37776.92</v>
      </c>
      <c r="E61" s="20">
        <f t="shared" si="0"/>
        <v>92.72282475700001</v>
      </c>
    </row>
    <row r="62" spans="1:5" ht="38.25">
      <c r="A62" s="7" t="s">
        <v>89</v>
      </c>
      <c r="B62" s="8" t="s">
        <v>104</v>
      </c>
      <c r="C62" s="16">
        <v>258.24</v>
      </c>
      <c r="D62" s="16">
        <v>258.24</v>
      </c>
      <c r="E62" s="20">
        <f t="shared" si="0"/>
        <v>100</v>
      </c>
    </row>
    <row r="63" spans="1:5" ht="12.75">
      <c r="A63" s="7" t="s">
        <v>105</v>
      </c>
      <c r="B63" s="8" t="s">
        <v>106</v>
      </c>
      <c r="C63" s="16">
        <v>200</v>
      </c>
      <c r="D63" s="16">
        <v>134.4</v>
      </c>
      <c r="E63" s="20">
        <f t="shared" si="0"/>
        <v>67.2</v>
      </c>
    </row>
    <row r="64" spans="1:5" ht="25.5">
      <c r="A64" s="7" t="s">
        <v>107</v>
      </c>
      <c r="B64" s="8" t="s">
        <v>108</v>
      </c>
      <c r="C64" s="16">
        <v>48.9</v>
      </c>
      <c r="D64" s="16">
        <v>48.9</v>
      </c>
      <c r="E64" s="20">
        <f t="shared" si="0"/>
        <v>100</v>
      </c>
    </row>
    <row r="65" spans="1:5" ht="38.25">
      <c r="A65" s="7" t="s">
        <v>109</v>
      </c>
      <c r="B65" s="8" t="s">
        <v>110</v>
      </c>
      <c r="C65" s="16">
        <v>0</v>
      </c>
      <c r="D65" s="16">
        <v>0</v>
      </c>
      <c r="E65" s="20" t="e">
        <f t="shared" si="0"/>
        <v>#DIV/0!</v>
      </c>
    </row>
    <row r="66" spans="1:5" ht="12.75">
      <c r="A66" s="7" t="s">
        <v>93</v>
      </c>
      <c r="B66" s="8" t="s">
        <v>111</v>
      </c>
      <c r="C66" s="16">
        <v>0</v>
      </c>
      <c r="D66" s="16">
        <v>0</v>
      </c>
      <c r="E66" s="20" t="e">
        <f t="shared" si="0"/>
        <v>#DIV/0!</v>
      </c>
    </row>
    <row r="67" spans="1:5" ht="51">
      <c r="A67" s="7" t="s">
        <v>112</v>
      </c>
      <c r="B67" s="8" t="s">
        <v>113</v>
      </c>
      <c r="C67" s="16">
        <v>0</v>
      </c>
      <c r="D67" s="16">
        <v>0</v>
      </c>
      <c r="E67" s="20" t="e">
        <f t="shared" si="0"/>
        <v>#DIV/0!</v>
      </c>
    </row>
    <row r="68" spans="1:5" ht="38.25">
      <c r="A68" s="7" t="s">
        <v>114</v>
      </c>
      <c r="B68" s="8" t="s">
        <v>115</v>
      </c>
      <c r="C68" s="16">
        <v>5137</v>
      </c>
      <c r="D68" s="16">
        <v>4980.03</v>
      </c>
      <c r="E68" s="20">
        <f t="shared" si="0"/>
        <v>96.94432548179871</v>
      </c>
    </row>
    <row r="69" spans="1:5" ht="51">
      <c r="A69" s="7" t="s">
        <v>116</v>
      </c>
      <c r="B69" s="8" t="s">
        <v>117</v>
      </c>
      <c r="C69" s="16">
        <v>125730</v>
      </c>
      <c r="D69" s="16">
        <v>125713.74</v>
      </c>
      <c r="E69" s="20">
        <f t="shared" si="0"/>
        <v>99.9870675256502</v>
      </c>
    </row>
    <row r="70" spans="1:5" ht="51">
      <c r="A70" s="7" t="s">
        <v>118</v>
      </c>
      <c r="B70" s="8" t="s">
        <v>119</v>
      </c>
      <c r="C70" s="16">
        <f>C71+C72+C73+C74+C75</f>
        <v>16889.699999999997</v>
      </c>
      <c r="D70" s="16">
        <f>D71+D72+D73+D74+D75</f>
        <v>15781.24</v>
      </c>
      <c r="E70" s="20">
        <f aca="true" t="shared" si="1" ref="E70:E108">D70/C70*100</f>
        <v>93.43706519357954</v>
      </c>
    </row>
    <row r="71" spans="1:5" ht="38.25">
      <c r="A71" s="7" t="s">
        <v>87</v>
      </c>
      <c r="B71" s="8" t="s">
        <v>120</v>
      </c>
      <c r="C71" s="16">
        <v>13253.31</v>
      </c>
      <c r="D71" s="16">
        <v>12152.69</v>
      </c>
      <c r="E71" s="20">
        <f t="shared" si="1"/>
        <v>91.69550851824941</v>
      </c>
    </row>
    <row r="72" spans="1:5" ht="38.25">
      <c r="A72" s="7" t="s">
        <v>121</v>
      </c>
      <c r="B72" s="8" t="s">
        <v>122</v>
      </c>
      <c r="C72" s="16">
        <v>380</v>
      </c>
      <c r="D72" s="16">
        <v>379.91</v>
      </c>
      <c r="E72" s="20">
        <f t="shared" si="1"/>
        <v>99.97631578947369</v>
      </c>
    </row>
    <row r="73" spans="1:5" ht="38.25">
      <c r="A73" s="7" t="s">
        <v>123</v>
      </c>
      <c r="B73" s="8" t="s">
        <v>124</v>
      </c>
      <c r="C73" s="16">
        <v>0</v>
      </c>
      <c r="D73" s="16">
        <v>0</v>
      </c>
      <c r="E73" s="20" t="e">
        <f t="shared" si="1"/>
        <v>#DIV/0!</v>
      </c>
    </row>
    <row r="74" spans="1:5" ht="12.75">
      <c r="A74" s="7" t="s">
        <v>125</v>
      </c>
      <c r="B74" s="8" t="s">
        <v>126</v>
      </c>
      <c r="C74" s="16">
        <v>69.39</v>
      </c>
      <c r="D74" s="16">
        <v>69.39</v>
      </c>
      <c r="E74" s="20">
        <f t="shared" si="1"/>
        <v>100</v>
      </c>
    </row>
    <row r="75" spans="1:5" ht="51">
      <c r="A75" s="7" t="s">
        <v>127</v>
      </c>
      <c r="B75" s="8" t="s">
        <v>128</v>
      </c>
      <c r="C75" s="16">
        <v>3187</v>
      </c>
      <c r="D75" s="16">
        <v>3179.25</v>
      </c>
      <c r="E75" s="20">
        <f t="shared" si="1"/>
        <v>99.75682459993725</v>
      </c>
    </row>
    <row r="76" spans="1:5" ht="38.25">
      <c r="A76" s="7" t="s">
        <v>129</v>
      </c>
      <c r="B76" s="8" t="s">
        <v>130</v>
      </c>
      <c r="C76" s="16">
        <f>C77</f>
        <v>14704.96</v>
      </c>
      <c r="D76" s="16">
        <f>D77</f>
        <v>14592.33</v>
      </c>
      <c r="E76" s="20">
        <f t="shared" si="1"/>
        <v>99.2340679607425</v>
      </c>
    </row>
    <row r="77" spans="1:5" ht="38.25">
      <c r="A77" s="7" t="s">
        <v>131</v>
      </c>
      <c r="B77" s="8" t="s">
        <v>132</v>
      </c>
      <c r="C77" s="16">
        <v>14704.96</v>
      </c>
      <c r="D77" s="16">
        <v>14592.33</v>
      </c>
      <c r="E77" s="20">
        <f t="shared" si="1"/>
        <v>99.2340679607425</v>
      </c>
    </row>
    <row r="78" spans="1:5" ht="38.25">
      <c r="A78" s="5" t="s">
        <v>133</v>
      </c>
      <c r="B78" s="6" t="s">
        <v>134</v>
      </c>
      <c r="C78" s="17">
        <f>C79</f>
        <v>53680.560000000005</v>
      </c>
      <c r="D78" s="17">
        <f>D79</f>
        <v>50943.170000000006</v>
      </c>
      <c r="E78" s="20">
        <f t="shared" si="1"/>
        <v>94.90059343643212</v>
      </c>
    </row>
    <row r="79" spans="1:5" ht="51">
      <c r="A79" s="7" t="s">
        <v>135</v>
      </c>
      <c r="B79" s="8" t="s">
        <v>136</v>
      </c>
      <c r="C79" s="16">
        <f>C80+C81+C84+C86+C87+C88+C89+C82+C83+C85+C90</f>
        <v>53680.560000000005</v>
      </c>
      <c r="D79" s="16">
        <f>D80+D81+D84+D86+D87+D88+D89+D82+D83+D85+D90</f>
        <v>50943.170000000006</v>
      </c>
      <c r="E79" s="20">
        <f t="shared" si="1"/>
        <v>94.90059343643212</v>
      </c>
    </row>
    <row r="80" spans="1:5" ht="38.25">
      <c r="A80" s="7" t="s">
        <v>138</v>
      </c>
      <c r="B80" s="8" t="s">
        <v>137</v>
      </c>
      <c r="C80" s="16">
        <v>18114.9</v>
      </c>
      <c r="D80" s="16">
        <v>18001.45</v>
      </c>
      <c r="E80" s="20">
        <f t="shared" si="1"/>
        <v>99.37371997637302</v>
      </c>
    </row>
    <row r="81" spans="1:5" ht="38.25">
      <c r="A81" s="7" t="s">
        <v>139</v>
      </c>
      <c r="B81" s="8" t="s">
        <v>137</v>
      </c>
      <c r="C81" s="16">
        <v>19774.4</v>
      </c>
      <c r="D81" s="16">
        <v>18128.93</v>
      </c>
      <c r="E81" s="20">
        <f t="shared" si="1"/>
        <v>91.67878671413544</v>
      </c>
    </row>
    <row r="82" spans="1:5" ht="25.5">
      <c r="A82" s="7" t="s">
        <v>107</v>
      </c>
      <c r="B82" s="8" t="s">
        <v>180</v>
      </c>
      <c r="C82" s="16">
        <v>200</v>
      </c>
      <c r="D82" s="16">
        <v>186.49</v>
      </c>
      <c r="E82" s="20">
        <f t="shared" si="1"/>
        <v>93.245</v>
      </c>
    </row>
    <row r="83" spans="1:5" ht="38.25">
      <c r="A83" s="7" t="s">
        <v>109</v>
      </c>
      <c r="B83" s="8" t="s">
        <v>181</v>
      </c>
      <c r="C83" s="16">
        <v>12</v>
      </c>
      <c r="D83" s="16">
        <v>12</v>
      </c>
      <c r="E83" s="20">
        <f t="shared" si="1"/>
        <v>100</v>
      </c>
    </row>
    <row r="84" spans="1:5" ht="38.25">
      <c r="A84" s="7" t="s">
        <v>123</v>
      </c>
      <c r="B84" s="8" t="s">
        <v>140</v>
      </c>
      <c r="C84" s="16">
        <v>55</v>
      </c>
      <c r="D84" s="16">
        <v>47.8</v>
      </c>
      <c r="E84" s="20">
        <f t="shared" si="1"/>
        <v>86.9090909090909</v>
      </c>
    </row>
    <row r="85" spans="1:5" ht="12.75">
      <c r="A85" s="7" t="s">
        <v>182</v>
      </c>
      <c r="B85" s="8" t="s">
        <v>183</v>
      </c>
      <c r="C85" s="16">
        <v>300</v>
      </c>
      <c r="D85" s="16">
        <v>296.2</v>
      </c>
      <c r="E85" s="20">
        <f t="shared" si="1"/>
        <v>98.73333333333333</v>
      </c>
    </row>
    <row r="86" spans="1:5" ht="38.25">
      <c r="A86" s="7" t="s">
        <v>141</v>
      </c>
      <c r="B86" s="8" t="s">
        <v>142</v>
      </c>
      <c r="C86" s="16">
        <v>5862.4</v>
      </c>
      <c r="D86" s="16">
        <v>5641.04</v>
      </c>
      <c r="E86" s="20">
        <f t="shared" si="1"/>
        <v>96.22407205240175</v>
      </c>
    </row>
    <row r="87" spans="1:5" ht="38.25">
      <c r="A87" s="7" t="s">
        <v>143</v>
      </c>
      <c r="B87" s="8" t="s">
        <v>144</v>
      </c>
      <c r="C87" s="16">
        <v>9190.6</v>
      </c>
      <c r="D87" s="16">
        <v>8503.46</v>
      </c>
      <c r="E87" s="20">
        <f t="shared" si="1"/>
        <v>92.52344787065043</v>
      </c>
    </row>
    <row r="88" spans="1:5" ht="25.5">
      <c r="A88" s="7" t="s">
        <v>145</v>
      </c>
      <c r="B88" s="8" t="s">
        <v>146</v>
      </c>
      <c r="C88" s="16">
        <v>68</v>
      </c>
      <c r="D88" s="16">
        <v>22.54</v>
      </c>
      <c r="E88" s="20">
        <f t="shared" si="1"/>
        <v>33.14705882352941</v>
      </c>
    </row>
    <row r="89" spans="1:5" ht="54" customHeight="1">
      <c r="A89" s="7" t="s">
        <v>188</v>
      </c>
      <c r="B89" s="8" t="s">
        <v>189</v>
      </c>
      <c r="C89" s="16">
        <v>9.1</v>
      </c>
      <c r="D89" s="16">
        <v>9.1</v>
      </c>
      <c r="E89" s="20">
        <f t="shared" si="1"/>
        <v>100</v>
      </c>
    </row>
    <row r="90" spans="1:5" ht="65.25" customHeight="1">
      <c r="A90" s="7" t="s">
        <v>201</v>
      </c>
      <c r="B90" s="8" t="s">
        <v>200</v>
      </c>
      <c r="C90" s="16">
        <v>94.16</v>
      </c>
      <c r="D90" s="16">
        <v>94.16</v>
      </c>
      <c r="E90" s="20">
        <f t="shared" si="1"/>
        <v>100</v>
      </c>
    </row>
    <row r="91" spans="1:5" ht="51">
      <c r="A91" s="5" t="s">
        <v>147</v>
      </c>
      <c r="B91" s="6" t="s">
        <v>148</v>
      </c>
      <c r="C91" s="17">
        <f>C92+C95+C97</f>
        <v>1643.21</v>
      </c>
      <c r="D91" s="17">
        <f>D92+D95+D97</f>
        <v>1488.0900000000001</v>
      </c>
      <c r="E91" s="20">
        <f t="shared" si="1"/>
        <v>90.55994060406157</v>
      </c>
    </row>
    <row r="92" spans="1:5" ht="38.25">
      <c r="A92" s="7" t="s">
        <v>149</v>
      </c>
      <c r="B92" s="8" t="s">
        <v>150</v>
      </c>
      <c r="C92" s="16">
        <f>C93+C94</f>
        <v>760</v>
      </c>
      <c r="D92" s="16">
        <f>D93+D94</f>
        <v>619.99</v>
      </c>
      <c r="E92" s="20">
        <f t="shared" si="1"/>
        <v>81.57763157894738</v>
      </c>
    </row>
    <row r="93" spans="1:5" ht="25.5">
      <c r="A93" s="7" t="s">
        <v>151</v>
      </c>
      <c r="B93" s="8" t="s">
        <v>152</v>
      </c>
      <c r="C93" s="16">
        <v>760</v>
      </c>
      <c r="D93" s="16">
        <v>619.99</v>
      </c>
      <c r="E93" s="20">
        <f t="shared" si="1"/>
        <v>81.57763157894738</v>
      </c>
    </row>
    <row r="94" spans="1:5" ht="38.25">
      <c r="A94" s="7" t="s">
        <v>153</v>
      </c>
      <c r="B94" s="8" t="s">
        <v>154</v>
      </c>
      <c r="C94" s="16">
        <v>0</v>
      </c>
      <c r="D94" s="16">
        <v>0</v>
      </c>
      <c r="E94" s="20" t="e">
        <f t="shared" si="1"/>
        <v>#DIV/0!</v>
      </c>
    </row>
    <row r="95" spans="1:5" ht="25.5">
      <c r="A95" s="7" t="s">
        <v>155</v>
      </c>
      <c r="B95" s="8" t="s">
        <v>156</v>
      </c>
      <c r="C95" s="16">
        <f>C96</f>
        <v>883.21</v>
      </c>
      <c r="D95" s="16">
        <f>D96</f>
        <v>868.1</v>
      </c>
      <c r="E95" s="20">
        <f t="shared" si="1"/>
        <v>98.28919509516423</v>
      </c>
    </row>
    <row r="96" spans="1:5" ht="25.5">
      <c r="A96" s="7" t="s">
        <v>157</v>
      </c>
      <c r="B96" s="8" t="s">
        <v>158</v>
      </c>
      <c r="C96" s="16">
        <v>883.21</v>
      </c>
      <c r="D96" s="16">
        <v>868.1</v>
      </c>
      <c r="E96" s="20">
        <f t="shared" si="1"/>
        <v>98.28919509516423</v>
      </c>
    </row>
    <row r="97" spans="1:5" ht="51">
      <c r="A97" s="7" t="s">
        <v>159</v>
      </c>
      <c r="B97" s="8" t="s">
        <v>160</v>
      </c>
      <c r="C97" s="16">
        <f>C98</f>
        <v>0</v>
      </c>
      <c r="D97" s="16">
        <f>D98</f>
        <v>0</v>
      </c>
      <c r="E97" s="20" t="e">
        <f t="shared" si="1"/>
        <v>#DIV/0!</v>
      </c>
    </row>
    <row r="98" spans="1:5" ht="25.5">
      <c r="A98" s="7" t="s">
        <v>145</v>
      </c>
      <c r="B98" s="8" t="s">
        <v>161</v>
      </c>
      <c r="C98" s="16">
        <v>0</v>
      </c>
      <c r="D98" s="16">
        <v>0</v>
      </c>
      <c r="E98" s="20" t="e">
        <f t="shared" si="1"/>
        <v>#DIV/0!</v>
      </c>
    </row>
    <row r="99" spans="1:5" ht="25.5">
      <c r="A99" s="5" t="s">
        <v>162</v>
      </c>
      <c r="B99" s="6" t="s">
        <v>163</v>
      </c>
      <c r="C99" s="17">
        <f>C100</f>
        <v>8846.14</v>
      </c>
      <c r="D99" s="17">
        <f>D100</f>
        <v>8705.949999999999</v>
      </c>
      <c r="E99" s="20">
        <f t="shared" si="1"/>
        <v>98.41524099776852</v>
      </c>
    </row>
    <row r="100" spans="1:5" ht="25.5">
      <c r="A100" s="7" t="s">
        <v>164</v>
      </c>
      <c r="B100" s="8" t="s">
        <v>165</v>
      </c>
      <c r="C100" s="16">
        <f>C101+C102+C103+C108+C104+C105+C106+C107</f>
        <v>8846.14</v>
      </c>
      <c r="D100" s="16">
        <f>D101+D102+D103+D108+D104+D105+D106+D107</f>
        <v>8705.949999999999</v>
      </c>
      <c r="E100" s="20">
        <f t="shared" si="1"/>
        <v>98.41524099776852</v>
      </c>
    </row>
    <row r="101" spans="1:5" ht="38.25">
      <c r="A101" s="7" t="s">
        <v>166</v>
      </c>
      <c r="B101" s="8" t="s">
        <v>167</v>
      </c>
      <c r="C101" s="16">
        <v>3061.89</v>
      </c>
      <c r="D101" s="16">
        <v>3061.89</v>
      </c>
      <c r="E101" s="20">
        <f t="shared" si="1"/>
        <v>100</v>
      </c>
    </row>
    <row r="102" spans="1:5" ht="38.25">
      <c r="A102" s="7" t="s">
        <v>168</v>
      </c>
      <c r="B102" s="8" t="s">
        <v>167</v>
      </c>
      <c r="C102" s="16">
        <v>1450</v>
      </c>
      <c r="D102" s="16">
        <v>1450</v>
      </c>
      <c r="E102" s="20">
        <f t="shared" si="1"/>
        <v>100</v>
      </c>
    </row>
    <row r="103" spans="1:5" ht="38.25">
      <c r="A103" s="7" t="s">
        <v>169</v>
      </c>
      <c r="B103" s="8" t="s">
        <v>170</v>
      </c>
      <c r="C103" s="16">
        <v>213</v>
      </c>
      <c r="D103" s="16">
        <v>72.81</v>
      </c>
      <c r="E103" s="20">
        <f t="shared" si="1"/>
        <v>34.183098591549296</v>
      </c>
    </row>
    <row r="104" spans="1:5" ht="38.25">
      <c r="A104" s="7" t="s">
        <v>185</v>
      </c>
      <c r="B104" s="8" t="s">
        <v>184</v>
      </c>
      <c r="C104" s="16">
        <v>229.2</v>
      </c>
      <c r="D104" s="16">
        <v>229.2</v>
      </c>
      <c r="E104" s="20">
        <f t="shared" si="1"/>
        <v>100</v>
      </c>
    </row>
    <row r="105" spans="1:5" ht="51">
      <c r="A105" s="7" t="s">
        <v>190</v>
      </c>
      <c r="B105" s="8" t="s">
        <v>191</v>
      </c>
      <c r="C105" s="16">
        <v>173.35</v>
      </c>
      <c r="D105" s="16">
        <v>173.35</v>
      </c>
      <c r="E105" s="20">
        <f t="shared" si="1"/>
        <v>100</v>
      </c>
    </row>
    <row r="106" spans="1:5" ht="63.75">
      <c r="A106" s="7" t="s">
        <v>192</v>
      </c>
      <c r="B106" s="8" t="s">
        <v>193</v>
      </c>
      <c r="C106" s="16">
        <v>2913.65</v>
      </c>
      <c r="D106" s="16">
        <v>2913.65</v>
      </c>
      <c r="E106" s="20">
        <f t="shared" si="1"/>
        <v>100</v>
      </c>
    </row>
    <row r="107" spans="1:5" ht="51">
      <c r="A107" s="7" t="s">
        <v>194</v>
      </c>
      <c r="B107" s="8" t="s">
        <v>195</v>
      </c>
      <c r="C107" s="16">
        <v>513.8</v>
      </c>
      <c r="D107" s="16">
        <v>513.8</v>
      </c>
      <c r="E107" s="20">
        <f t="shared" si="1"/>
        <v>100</v>
      </c>
    </row>
    <row r="108" spans="1:5" ht="89.25">
      <c r="A108" s="7" t="s">
        <v>171</v>
      </c>
      <c r="B108" s="8" t="s">
        <v>172</v>
      </c>
      <c r="C108" s="16">
        <v>291.25</v>
      </c>
      <c r="D108" s="16">
        <v>291.25</v>
      </c>
      <c r="E108" s="20">
        <f t="shared" si="1"/>
        <v>100</v>
      </c>
    </row>
    <row r="109" spans="1:4" ht="12.75">
      <c r="A109" s="14" t="s">
        <v>173</v>
      </c>
      <c r="B109" s="3"/>
      <c r="C109" s="4"/>
      <c r="D109" s="4"/>
    </row>
    <row r="110" spans="1:4" ht="12.75">
      <c r="A110" s="14"/>
      <c r="B110" s="3"/>
      <c r="C110" s="4"/>
      <c r="D110" s="4"/>
    </row>
    <row r="111" spans="1:4" ht="12.75">
      <c r="A111" s="14"/>
      <c r="B111" s="3"/>
      <c r="C111" s="4"/>
      <c r="D111" s="4"/>
    </row>
    <row r="112" spans="1:6" ht="12.75">
      <c r="A112" s="14" t="s">
        <v>174</v>
      </c>
      <c r="B112" s="3"/>
      <c r="C112" s="4">
        <f>C24+C29+C56+C89+C105+C90+0.01</f>
        <v>16285.88</v>
      </c>
      <c r="D112" s="4">
        <f>D24+D29+D56+D89+D105+D90</f>
        <v>12637.95</v>
      </c>
      <c r="F112" s="19"/>
    </row>
    <row r="113" spans="1:7" ht="12.75">
      <c r="A113" s="14" t="s">
        <v>175</v>
      </c>
      <c r="B113" s="3"/>
      <c r="C113" s="4">
        <f>C12+C17+C25+C30+C38+C47+C58+C59+C67+C68+C69+C75+C94+C108+C44+C106+C107+C18+C57-0.01</f>
        <v>204725.47999999998</v>
      </c>
      <c r="D113" s="4">
        <f>D12+D17+D25+D30+D38+D47+D58+D59+D67+D68+D69+D75+D94+D108+D44+D106+D107+D18+D57</f>
        <v>199727.55</v>
      </c>
      <c r="G113" s="1"/>
    </row>
    <row r="114" spans="1:4" ht="12.75">
      <c r="A114" s="14" t="s">
        <v>176</v>
      </c>
      <c r="B114" s="3"/>
      <c r="C114" s="4">
        <f>C8+C10+C11+C15+C16+C20+C23+C28+C32+C34+C35+C41+C43+C45+C48+C51+C52+C53+C55+C61+C62+C63+C64+C65+C66+C71+C72+C73+C74+C80+C77+C81+C84+C86+C87+C88+C93+C96+C98+C101+C102+C103+C39+C104+C82+C83+C85</f>
        <v>212088.55000000002</v>
      </c>
      <c r="D114" s="4">
        <f>D8+D10+D11+D15+D16+D20+D23+D28+D32+D34+D35+D41+D43+D45+D48+D51+D52+D53+D55+D61+D62+D63+D64+D65+D66+D71+D72+D73+D74+D80+D77+D81+D84+D86+D87+D88+D93+D96+D98+D101+D102+D103+D39+D104+D82+D83+D85</f>
        <v>193917.62</v>
      </c>
    </row>
    <row r="115" spans="2:4" ht="12.75">
      <c r="B115" s="3"/>
      <c r="C115" s="4">
        <f>C110+C112+C113+C114+C111</f>
        <v>433099.91000000003</v>
      </c>
      <c r="D115" s="4">
        <f>D110+D112+D113+D114+D111</f>
        <v>406283.12</v>
      </c>
    </row>
    <row r="116" spans="2:4" ht="12.75">
      <c r="B116" s="3"/>
      <c r="C116" s="4"/>
      <c r="D116" s="4"/>
    </row>
    <row r="117" spans="1:4" ht="12.75">
      <c r="A117" s="15"/>
      <c r="B117" s="3"/>
      <c r="C117" s="4"/>
      <c r="D117" s="4"/>
    </row>
    <row r="118" spans="1:4" ht="12.75">
      <c r="A118" s="15"/>
      <c r="B118" s="3"/>
      <c r="C118" s="4"/>
      <c r="D118" s="4"/>
    </row>
    <row r="119" spans="1:4" ht="12.75">
      <c r="A119" s="15"/>
      <c r="B119" s="3"/>
      <c r="C119" s="4"/>
      <c r="D119" s="4"/>
    </row>
    <row r="120" spans="2:4" ht="12.75">
      <c r="B120" s="3"/>
      <c r="C120" s="4"/>
      <c r="D120" s="4"/>
    </row>
    <row r="121" spans="2:4" ht="12.75">
      <c r="B121" s="3"/>
      <c r="C121" s="4"/>
      <c r="D121" s="4"/>
    </row>
    <row r="122" spans="2:4" ht="12.75">
      <c r="B122" s="3"/>
      <c r="C122" s="4"/>
      <c r="D122" s="4"/>
    </row>
    <row r="123" spans="2:4" ht="12.75">
      <c r="B123" s="3"/>
      <c r="C123" s="4"/>
      <c r="D123" s="4"/>
    </row>
    <row r="124" spans="2:4" ht="12.75">
      <c r="B124" s="3"/>
      <c r="C124" s="4"/>
      <c r="D124" s="4"/>
    </row>
    <row r="125" spans="2:4" ht="12.75">
      <c r="B125" s="3"/>
      <c r="C125" s="4"/>
      <c r="D125" s="4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</sheetData>
  <printOptions/>
  <pageMargins left="0.75" right="0.75" top="1" bottom="1" header="0.5" footer="0.5"/>
  <pageSetup fitToHeight="5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user33</cp:lastModifiedBy>
  <cp:lastPrinted>2016-04-01T05:33:45Z</cp:lastPrinted>
  <dcterms:created xsi:type="dcterms:W3CDTF">2014-12-02T02:58:15Z</dcterms:created>
  <dcterms:modified xsi:type="dcterms:W3CDTF">2016-04-01T05:33:48Z</dcterms:modified>
  <cp:category/>
  <cp:version/>
  <cp:contentType/>
  <cp:contentStatus/>
</cp:coreProperties>
</file>